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emine.erdem\Desktop\"/>
    </mc:Choice>
  </mc:AlternateContent>
  <xr:revisionPtr revIDLastSave="0" documentId="13_ncr:1_{F7165DBB-7130-4121-A426-80CD132DE3B8}" xr6:coauthVersionLast="36" xr6:coauthVersionMax="36" xr10:uidLastSave="{00000000-0000-0000-0000-000000000000}"/>
  <bookViews>
    <workbookView xWindow="0" yWindow="0" windowWidth="19200" windowHeight="11505" xr2:uid="{00000000-000D-0000-FFFF-FFFF00000000}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Sayfa1!$C$1:$C$70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O63" i="1" l="1"/>
  <c r="G18" i="2" s="1"/>
  <c r="G19" i="2" s="1"/>
  <c r="N63" i="1"/>
  <c r="L63" i="1"/>
  <c r="F18" i="2" s="1"/>
  <c r="F19" i="2" s="1"/>
  <c r="I63" i="1"/>
  <c r="E19" i="2" s="1"/>
  <c r="I48" i="1" l="1"/>
  <c r="J48" i="1"/>
  <c r="K48" i="1"/>
  <c r="L48" i="1"/>
  <c r="M48" i="1"/>
  <c r="N48" i="1"/>
  <c r="O48" i="1"/>
  <c r="H48" i="1"/>
  <c r="J63" i="1" l="1"/>
  <c r="K63" i="1"/>
  <c r="M63" i="1"/>
  <c r="I28" i="1"/>
  <c r="J28" i="1"/>
  <c r="K28" i="1"/>
  <c r="L28" i="1"/>
  <c r="M28" i="1"/>
  <c r="N28" i="1"/>
  <c r="O28" i="1"/>
  <c r="H28" i="1"/>
  <c r="F12" i="2" l="1"/>
  <c r="E12" i="2" l="1"/>
  <c r="G12" i="2"/>
  <c r="D12" i="2"/>
  <c r="J49" i="1"/>
  <c r="K49" i="1"/>
  <c r="M49" i="1"/>
  <c r="N49" i="1"/>
  <c r="H49" i="1" l="1"/>
  <c r="I49" i="1"/>
  <c r="O49" i="1"/>
  <c r="L49" i="1"/>
</calcChain>
</file>

<file path=xl/sharedStrings.xml><?xml version="1.0" encoding="utf-8"?>
<sst xmlns="http://schemas.openxmlformats.org/spreadsheetml/2006/main" count="308" uniqueCount="184">
  <si>
    <t>PROJE NO</t>
  </si>
  <si>
    <t>SEKTÖRÜ</t>
  </si>
  <si>
    <t>PROJENİN ADI</t>
  </si>
  <si>
    <t>YERİ</t>
  </si>
  <si>
    <t>KAREKTERİSTİĞİ</t>
  </si>
  <si>
    <t>İŞİN BAŞL.- BİTİŞ TARİHİ</t>
  </si>
  <si>
    <t>PROJE TUTARI</t>
  </si>
  <si>
    <t>DIŞ</t>
  </si>
  <si>
    <t>TOPLAM</t>
  </si>
  <si>
    <t>Kredi</t>
  </si>
  <si>
    <t>Özkaynak</t>
  </si>
  <si>
    <t>TARIM</t>
  </si>
  <si>
    <t>Büyük Menderes-Cindere</t>
  </si>
  <si>
    <t>Denizli</t>
  </si>
  <si>
    <t>Gölhisar-Acıpayam 3. Merhale</t>
  </si>
  <si>
    <t>Sulama 2.881 ha</t>
  </si>
  <si>
    <t>2017AO10110</t>
  </si>
  <si>
    <t>Çürüksu Sağ Sahil Sulaması Yenileme Bereket Sulama Birliği Katkısı</t>
  </si>
  <si>
    <t>Yenileme 3.570 ha</t>
  </si>
  <si>
    <t>ULAŞTIRMA</t>
  </si>
  <si>
    <t>Denizli-Acıpayam-13. Bölge Hd.</t>
  </si>
  <si>
    <t>Denizli-Acıpayam</t>
  </si>
  <si>
    <t>Bölünmüş Yol (78 km)</t>
  </si>
  <si>
    <t xml:space="preserve">2006E040440 </t>
  </si>
  <si>
    <t xml:space="preserve">(Denizli-Acıpayam)Ayr.-Kale </t>
  </si>
  <si>
    <t>Bölünmüş Yol (41 km)</t>
  </si>
  <si>
    <t>Denizli-Çardak 13. Bölge Hududu</t>
  </si>
  <si>
    <t>2013K050100</t>
  </si>
  <si>
    <t xml:space="preserve">DKH-İÇME SUYU </t>
  </si>
  <si>
    <t>Denizli İçmesuyu Projesi</t>
  </si>
  <si>
    <t>İsale Hattı (22,53 km), İçmesuyu Arıtma Tesisi (100.000 m3/gün), İçmesuyu Temini (53 hm3/yıl)</t>
  </si>
  <si>
    <t xml:space="preserve">DKH-KANALİZASYON </t>
  </si>
  <si>
    <t>Denizli İçmesuyu Projesi (DESKİ)</t>
  </si>
  <si>
    <t>Denizli Kanalizasyon Projesi (DESKİ)</t>
  </si>
  <si>
    <t>2015K080130</t>
  </si>
  <si>
    <t>DKH</t>
  </si>
  <si>
    <t>Katı Atık Bertaraf Tesisi Yapımı</t>
  </si>
  <si>
    <t>2015K080180</t>
  </si>
  <si>
    <t>İtfaiye ve Acil Müdahale Aracı Alımı Projesi</t>
  </si>
  <si>
    <t>Denizli-Merkez</t>
  </si>
  <si>
    <t>DKH-SOSYAL-TEKNOLOJİK ARAŞTIRMA</t>
  </si>
  <si>
    <t xml:space="preserve">Rektörlük Bilimsel Araştırma Projeleri </t>
  </si>
  <si>
    <t>Proje Desteği</t>
  </si>
  <si>
    <t>Denizli Projeleri Toplamı-1</t>
  </si>
  <si>
    <t>SAĞLIK</t>
  </si>
  <si>
    <t>Muhtelif Işler</t>
  </si>
  <si>
    <t>Büyük Onarım, Makine-Teçhizat</t>
  </si>
  <si>
    <t>EĞİTİM</t>
  </si>
  <si>
    <t>Muhtelif İşler</t>
  </si>
  <si>
    <t>Etüt-Proje</t>
  </si>
  <si>
    <t>Kampüs Altyapısı</t>
  </si>
  <si>
    <t xml:space="preserve">1994H032570 </t>
  </si>
  <si>
    <t>Derslik ve Merkezi Birimler</t>
  </si>
  <si>
    <t>Yayın Alımı</t>
  </si>
  <si>
    <t>DENİZLİ İLİNİN DİĞER İLLERLE ORTAK YATIRIM PROJELERİ (BİN TL)</t>
  </si>
  <si>
    <t>Muğla-Kale-Tavas-(Denizli-Serinhisar) Ayr.</t>
  </si>
  <si>
    <t>Salihli-Alaşehir-Buldan –(Aydın-Denizli Ayrım)</t>
  </si>
  <si>
    <t>Ortak Projeler Toplamı</t>
  </si>
  <si>
    <t>Denizli Projeleri Toplamı-2</t>
  </si>
  <si>
    <t>Denizli Projeleri Genel Toplamı</t>
  </si>
  <si>
    <t>PROJE SAYISI</t>
  </si>
  <si>
    <t>DKH (Diğer Kamu Hizmetleri)</t>
  </si>
  <si>
    <t>PROJE TÜRÜ</t>
  </si>
  <si>
    <t>Diğer İllerle Ortak Projeler</t>
  </si>
  <si>
    <t xml:space="preserve"> TOPLAM</t>
  </si>
  <si>
    <t>2017-2023</t>
  </si>
  <si>
    <t>Mimarlık ve Tasarım Fakültesi</t>
  </si>
  <si>
    <t>KÜLTÜR-TURİZM</t>
  </si>
  <si>
    <t>Denizli İl Halk Kütüphanesi Yapımı</t>
  </si>
  <si>
    <t>Denizli ve 7 il</t>
  </si>
  <si>
    <t>Danışmanlık</t>
  </si>
  <si>
    <t xml:space="preserve">EĞİTİM </t>
  </si>
  <si>
    <t xml:space="preserve"> Çeşitli Ünitelerin Etüt Projesi</t>
  </si>
  <si>
    <t>Eğitim (14270 m2)</t>
  </si>
  <si>
    <t>2019I000080</t>
  </si>
  <si>
    <t>GENEL TOPLAMI</t>
  </si>
  <si>
    <t>İtfaiye (30 adet)</t>
  </si>
  <si>
    <t>2019 YILI YATIRIM PROGRAMINA GÖRE DENİZLİ İLİ YENİ PROJELER</t>
  </si>
  <si>
    <t>Basılı Yayın Alımı, Elektronik Yayın Alımı</t>
  </si>
  <si>
    <t>Bakım Onarım, Bilgi ve İletişim Teknolojileri, Kesin Hesap, Makine-Teçhizat</t>
  </si>
  <si>
    <t>Doğalgaz Dönüşümü, Elektrik hattı, Kampüs İçi Yol, Kanalizasyon hattı, Peyzaj, Su isale hattı. Telefon hattı</t>
  </si>
  <si>
    <t>2020A01167264</t>
  </si>
  <si>
    <t>2020-2025</t>
  </si>
  <si>
    <t>Denizli, Manisa</t>
  </si>
  <si>
    <t>Danışmanlık, Etüt, Proje, Müşavirlik, Kontrolörlük</t>
  </si>
  <si>
    <t>DKH-İKTİSADİ</t>
  </si>
  <si>
    <t>Denizli ve 3 il</t>
  </si>
  <si>
    <t>2022-2022</t>
  </si>
  <si>
    <t>1994-2023</t>
  </si>
  <si>
    <t xml:space="preserve">2020H03-152635 </t>
  </si>
  <si>
    <t>2022H03-187126</t>
  </si>
  <si>
    <t xml:space="preserve">2022H03-187138 </t>
  </si>
  <si>
    <t xml:space="preserve">1976H04-53  </t>
  </si>
  <si>
    <t>Kütüphane (6.369 metre kare)</t>
  </si>
  <si>
    <t>2020I00-147132</t>
  </si>
  <si>
    <t>Denizli Şehir Hastanesi [191]</t>
  </si>
  <si>
    <t>Hastane İnşaatı (1.000 yatak, 310.390 m²)</t>
  </si>
  <si>
    <t>Şebeke 633 km</t>
  </si>
  <si>
    <t>2015-2024</t>
  </si>
  <si>
    <t>Kanalizasyon 368 km</t>
  </si>
  <si>
    <t xml:space="preserve">2021K10-169752 </t>
  </si>
  <si>
    <t>Tür ve Habitat Koruma-İzleme ve Uygulama</t>
  </si>
  <si>
    <t xml:space="preserve">2022K12-186820  </t>
  </si>
  <si>
    <t>Katı Atık Yönetimi Tesisi (180.858 metrekare)</t>
  </si>
  <si>
    <t>2015-2023</t>
  </si>
  <si>
    <t>Manisa Akhisar OSB ve Denizli Islah OSB</t>
  </si>
  <si>
    <t>Denizli,Muğla</t>
  </si>
  <si>
    <t>DİĞER İLLERLE  ORTAK  PROJELER - TOPLULAŞTIRILMIŞ PROJELER (Bin TL)</t>
  </si>
  <si>
    <t>Depolama: 82 hm³ Sulama: 3133 ha</t>
  </si>
  <si>
    <r>
      <t>Eğitim (32.891 m</t>
    </r>
    <r>
      <rPr>
        <vertAlign val="superscript"/>
        <sz val="10"/>
        <rFont val="Arial"/>
        <family val="2"/>
        <charset val="162"/>
      </rPr>
      <t>2</t>
    </r>
    <r>
      <rPr>
        <sz val="10"/>
        <rFont val="Arial"/>
        <family val="2"/>
        <charset val="162"/>
      </rPr>
      <t>), Sosyal Donatı (2.400 m</t>
    </r>
    <r>
      <rPr>
        <vertAlign val="superscript"/>
        <sz val="10"/>
        <rFont val="Arial"/>
        <family val="2"/>
        <charset val="162"/>
      </rPr>
      <t>2</t>
    </r>
    <r>
      <rPr>
        <sz val="10"/>
        <rFont val="Arial"/>
        <family val="2"/>
        <charset val="162"/>
      </rPr>
      <t>)</t>
    </r>
  </si>
  <si>
    <t>1991-2027</t>
  </si>
  <si>
    <t>1991A01-167</t>
  </si>
  <si>
    <t>2022 SONUNA KADAR TAH.HARCAMA</t>
  </si>
  <si>
    <t>2023 YATIRIMI</t>
  </si>
  <si>
    <t>DENİZLİ İLİ 2023 YILI YATIRIMLARI  (BİN TL)</t>
  </si>
  <si>
    <t>2017-2025</t>
  </si>
  <si>
    <t>2020-2027</t>
  </si>
  <si>
    <t>2023A01-214326</t>
  </si>
  <si>
    <t>Denizli Çameli Yenimahalle Göleti ve Sulaması</t>
  </si>
  <si>
    <t>Depolama: (0,37 hm³) Sulama (121 ha)</t>
  </si>
  <si>
    <t>2023-2027</t>
  </si>
  <si>
    <t>2012E01-1546</t>
  </si>
  <si>
    <t>Afyon-Denizli-Isparta/Burdur Yerli Sinyalizasyon</t>
  </si>
  <si>
    <t>Alet ve Cihazlar, Müşavirlik, Sinyalizasyon (376 km)</t>
  </si>
  <si>
    <t>2012-2024</t>
  </si>
  <si>
    <t>2020E01-149210</t>
  </si>
  <si>
    <t>2006-2026</t>
  </si>
  <si>
    <t>2011E04-208282</t>
  </si>
  <si>
    <t>2011-2026</t>
  </si>
  <si>
    <t>2015E04-208019</t>
  </si>
  <si>
    <t>Çivril Çevre Yolu</t>
  </si>
  <si>
    <t>BY BSK (8 km)</t>
  </si>
  <si>
    <t>2015-2026</t>
  </si>
  <si>
    <t>2017E04-207871</t>
  </si>
  <si>
    <t>BY,BSK (101 km)</t>
  </si>
  <si>
    <t>2017-2026</t>
  </si>
  <si>
    <t>2017E04-208008</t>
  </si>
  <si>
    <t>BY,BSK (53 km), Köprü (204m)</t>
  </si>
  <si>
    <t>2017E04-208055</t>
  </si>
  <si>
    <t>BY BSK (116,3 km)</t>
  </si>
  <si>
    <t>2017E04-208300</t>
  </si>
  <si>
    <t>Köprü Onarımı (0,38 m)</t>
  </si>
  <si>
    <t>Denizli İli Kale İlçesinde TABEA, Merkez İlçesinde AKHAN LAODİKEİA ANTİK KENT, Çal ilçesinde HANÇALAR VE TOZLUKARA Köprüleri</t>
  </si>
  <si>
    <t xml:space="preserve">(Nazilli-Horsunlu Ayr) Karacasu Tavas </t>
  </si>
  <si>
    <t>2018E04-207914</t>
  </si>
  <si>
    <t>Aydın, Denizli</t>
  </si>
  <si>
    <t>2018-2026</t>
  </si>
  <si>
    <t>BY,BSK (16,10 km) TY,BSK (11,20 km)</t>
  </si>
  <si>
    <t>2018E04-208177</t>
  </si>
  <si>
    <t>Çivril-Işıklı 3. Bölge Hd.-Dinar</t>
  </si>
  <si>
    <t>BY,BSK (6,40 km), Köprü (220 m) TY,BSK (31,3 km)</t>
  </si>
  <si>
    <t>2021E04-207925</t>
  </si>
  <si>
    <t>(Acıpayam-Antalya Ayr) Çameli-13. Bölge Hd</t>
  </si>
  <si>
    <t>BY, BSK (7,5 km) TY,BSK (72,50 km)</t>
  </si>
  <si>
    <t>2021-2026</t>
  </si>
  <si>
    <t>2021E04-208117</t>
  </si>
  <si>
    <t>Ulubey-Güney</t>
  </si>
  <si>
    <t>Denizli, Uşak</t>
  </si>
  <si>
    <t>Sathi Kaplamalı Tek Yol (37 km)</t>
  </si>
  <si>
    <t>2022-2026</t>
  </si>
  <si>
    <t>2023H03-212442</t>
  </si>
  <si>
    <t>2023-2023</t>
  </si>
  <si>
    <t>2018-2023</t>
  </si>
  <si>
    <t>2023H03-21435</t>
  </si>
  <si>
    <t>Büyük Onarım</t>
  </si>
  <si>
    <t>Büyük Onarım-Güçlendirme</t>
  </si>
  <si>
    <t>1993H04-384</t>
  </si>
  <si>
    <t>Pamukkale Ark Müzesi Rest ve Çev. Düz (1. Etap)</t>
  </si>
  <si>
    <t>Çevre Düzenlemesi ve Restorasyon</t>
  </si>
  <si>
    <t>2023-2025</t>
  </si>
  <si>
    <t>2018H04-41419</t>
  </si>
  <si>
    <t>Buldan Tarakçı Terzilerkaşı- Düzalan Sokak Sağlıklaştırması</t>
  </si>
  <si>
    <t>Restorasyon</t>
  </si>
  <si>
    <t>2023-2024</t>
  </si>
  <si>
    <t>Buldan Tavacı Sokak Sağlıklaştırması</t>
  </si>
  <si>
    <t>2013-2024</t>
  </si>
  <si>
    <t>2015K05-2419</t>
  </si>
  <si>
    <t>2015K06-2432</t>
  </si>
  <si>
    <t>2015-2025</t>
  </si>
  <si>
    <t>2021-2024</t>
  </si>
  <si>
    <t>DENİZLİ İLİ 2023 YILI YATIRIMLARI-Devamı- (BİN TL)</t>
  </si>
  <si>
    <t>DENİZLİ İLİ 2023 YILI KAMU YATIRIMLARININ SEKTÖREL DAĞILIMI (Bin TL)</t>
  </si>
  <si>
    <t>2022 SONUNA KADAR TAHMİNİ HARCAMA</t>
  </si>
  <si>
    <t>2023 YILI YATIRIMI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</si>
</sst>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6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8"/>
      <color theme="1"/>
      <name val="Arial"/>
      <family val="2"/>
      <charset val="162"/>
    </font>
    <font>
      <sz val="11"/>
      <name val="Calibri"/>
      <family val="2"/>
      <charset val="162"/>
      <scheme val="minor"/>
    </font>
    <font>
      <b/>
      <sz val="12"/>
      <name val="Arial"/>
      <family val="2"/>
      <charset val="162"/>
    </font>
    <font>
      <sz val="9"/>
      <name val="Arial"/>
      <family val="2"/>
      <charset val="162"/>
    </font>
    <font>
      <b/>
      <sz val="14"/>
      <name val="Arial"/>
      <family val="2"/>
      <charset val="162"/>
    </font>
    <font>
      <sz val="11"/>
      <name val="Arial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b/>
      <sz val="11"/>
      <name val="Arial"/>
      <family val="2"/>
      <charset val="162"/>
    </font>
    <font>
      <b/>
      <sz val="10"/>
      <name val="Arial"/>
      <family val="2"/>
      <charset val="162"/>
    </font>
    <font>
      <sz val="10"/>
      <name val="Microsoft Sans Serif"/>
      <family val="2"/>
      <charset val="162"/>
    </font>
    <font>
      <vertAlign val="superscript"/>
      <sz val="10"/>
      <name val="Arial"/>
      <family val="2"/>
      <charset val="162"/>
    </font>
    <font>
      <sz val="14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2" borderId="0" xfId="0" applyFill="1"/>
    <xf numFmtId="0" fontId="0" fillId="2" borderId="8" xfId="0" applyFill="1" applyBorder="1"/>
    <xf numFmtId="0" fontId="0" fillId="2" borderId="0" xfId="0" applyFill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4" xfId="0" applyFont="1" applyFill="1" applyBorder="1" applyAlignment="1">
      <alignment vertical="center" wrapText="1"/>
    </xf>
    <xf numFmtId="0" fontId="6" fillId="3" borderId="0" xfId="0" applyFont="1" applyFill="1"/>
    <xf numFmtId="0" fontId="1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0" borderId="14" xfId="0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right" vertical="center"/>
    </xf>
    <xf numFmtId="0" fontId="6" fillId="0" borderId="0" xfId="0" applyFont="1" applyFill="1"/>
    <xf numFmtId="3" fontId="4" fillId="2" borderId="5" xfId="0" applyNumberFormat="1" applyFont="1" applyFill="1" applyBorder="1" applyAlignment="1">
      <alignment vertical="center" wrapText="1"/>
    </xf>
    <xf numFmtId="3" fontId="1" fillId="2" borderId="5" xfId="0" applyNumberFormat="1" applyFont="1" applyFill="1" applyBorder="1" applyAlignment="1">
      <alignment vertical="center" wrapText="1"/>
    </xf>
    <xf numFmtId="0" fontId="12" fillId="2" borderId="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3" fontId="14" fillId="3" borderId="5" xfId="0" applyNumberFormat="1" applyFont="1" applyFill="1" applyBorder="1" applyAlignment="1">
      <alignment vertical="center"/>
    </xf>
    <xf numFmtId="0" fontId="14" fillId="2" borderId="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horizontal="right" vertical="center" wrapText="1"/>
    </xf>
    <xf numFmtId="3" fontId="11" fillId="0" borderId="14" xfId="0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0" fontId="11" fillId="0" borderId="14" xfId="0" applyFont="1" applyBorder="1" applyAlignment="1">
      <alignment wrapText="1"/>
    </xf>
    <xf numFmtId="0" fontId="11" fillId="2" borderId="14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3" fontId="14" fillId="2" borderId="5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0" fontId="13" fillId="2" borderId="5" xfId="0" applyFont="1" applyFill="1" applyBorder="1" applyAlignment="1">
      <alignment horizontal="center" vertical="center"/>
    </xf>
    <xf numFmtId="0" fontId="10" fillId="2" borderId="4" xfId="0" applyFont="1" applyFill="1" applyBorder="1"/>
    <xf numFmtId="0" fontId="10" fillId="2" borderId="5" xfId="0" applyFont="1" applyFill="1" applyBorder="1"/>
    <xf numFmtId="0" fontId="10" fillId="2" borderId="5" xfId="0" applyFont="1" applyFill="1" applyBorder="1" applyAlignment="1">
      <alignment wrapText="1"/>
    </xf>
    <xf numFmtId="0" fontId="11" fillId="0" borderId="5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 wrapText="1"/>
    </xf>
    <xf numFmtId="3" fontId="11" fillId="0" borderId="5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/>
    </xf>
    <xf numFmtId="3" fontId="8" fillId="0" borderId="5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 wrapText="1"/>
    </xf>
    <xf numFmtId="0" fontId="11" fillId="0" borderId="9" xfId="0" applyFont="1" applyFill="1" applyBorder="1" applyAlignment="1">
      <alignment vertical="center" wrapText="1"/>
    </xf>
    <xf numFmtId="0" fontId="8" fillId="0" borderId="0" xfId="0" applyFont="1"/>
    <xf numFmtId="0" fontId="18" fillId="0" borderId="8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center" vertical="center"/>
    </xf>
    <xf numFmtId="3" fontId="18" fillId="0" borderId="5" xfId="0" applyNumberFormat="1" applyFont="1" applyFill="1" applyBorder="1" applyAlignment="1">
      <alignment horizontal="right" vertical="center" wrapText="1"/>
    </xf>
    <xf numFmtId="0" fontId="18" fillId="0" borderId="5" xfId="0" applyFont="1" applyFill="1" applyBorder="1" applyAlignment="1">
      <alignment horizontal="right" vertical="center"/>
    </xf>
    <xf numFmtId="0" fontId="18" fillId="0" borderId="5" xfId="0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right"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/>
    </xf>
    <xf numFmtId="3" fontId="11" fillId="0" borderId="7" xfId="0" applyNumberFormat="1" applyFont="1" applyFill="1" applyBorder="1" applyAlignment="1">
      <alignment horizontal="right" vertical="center" wrapText="1"/>
    </xf>
    <xf numFmtId="0" fontId="11" fillId="0" borderId="7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right" vertical="center" wrapText="1"/>
    </xf>
    <xf numFmtId="0" fontId="8" fillId="3" borderId="14" xfId="0" applyFont="1" applyFill="1" applyBorder="1" applyAlignment="1">
      <alignment vertical="center" wrapText="1"/>
    </xf>
    <xf numFmtId="11" fontId="8" fillId="3" borderId="14" xfId="0" applyNumberFormat="1" applyFont="1" applyFill="1" applyBorder="1" applyAlignment="1">
      <alignment vertical="center" wrapText="1"/>
    </xf>
    <xf numFmtId="11" fontId="8" fillId="3" borderId="4" xfId="0" applyNumberFormat="1" applyFont="1" applyFill="1" applyBorder="1" applyAlignment="1">
      <alignment vertical="center" wrapText="1"/>
    </xf>
    <xf numFmtId="0" fontId="8" fillId="3" borderId="14" xfId="0" applyFont="1" applyFill="1" applyBorder="1" applyAlignment="1">
      <alignment vertical="center"/>
    </xf>
    <xf numFmtId="0" fontId="11" fillId="3" borderId="14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left" vertical="center" wrapText="1"/>
    </xf>
    <xf numFmtId="11" fontId="11" fillId="3" borderId="14" xfId="0" applyNumberFormat="1" applyFont="1" applyFill="1" applyBorder="1" applyAlignment="1">
      <alignment vertical="center" wrapText="1"/>
    </xf>
    <xf numFmtId="11" fontId="11" fillId="3" borderId="4" xfId="0" applyNumberFormat="1" applyFont="1" applyFill="1" applyBorder="1" applyAlignment="1">
      <alignment vertical="center" wrapText="1"/>
    </xf>
    <xf numFmtId="11" fontId="11" fillId="3" borderId="6" xfId="0" applyNumberFormat="1" applyFont="1" applyFill="1" applyBorder="1" applyAlignment="1">
      <alignment vertical="center" wrapText="1"/>
    </xf>
    <xf numFmtId="0" fontId="11" fillId="3" borderId="15" xfId="0" applyFont="1" applyFill="1" applyBorder="1" applyAlignment="1">
      <alignment vertical="center"/>
    </xf>
    <xf numFmtId="0" fontId="11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63"/>
  <sheetViews>
    <sheetView tabSelected="1" workbookViewId="0">
      <selection activeCell="D9" sqref="D9"/>
    </sheetView>
  </sheetViews>
  <sheetFormatPr defaultRowHeight="15" x14ac:dyDescent="0.25"/>
  <cols>
    <col min="1" max="1" width="9.140625" style="14"/>
    <col min="2" max="2" width="14.7109375" style="14" customWidth="1"/>
    <col min="3" max="3" width="17.85546875" style="14" customWidth="1"/>
    <col min="4" max="4" width="29.5703125" style="19" customWidth="1"/>
    <col min="5" max="5" width="14.7109375" style="14" customWidth="1"/>
    <col min="6" max="6" width="26.42578125" style="19" customWidth="1"/>
    <col min="7" max="7" width="11.28515625" style="14" customWidth="1"/>
    <col min="8" max="8" width="9.5703125" style="14" bestFit="1" customWidth="1"/>
    <col min="9" max="9" width="14.28515625" style="14" bestFit="1" customWidth="1"/>
    <col min="10" max="10" width="9.42578125" style="14" bestFit="1" customWidth="1"/>
    <col min="11" max="11" width="9.28515625" style="14" bestFit="1" customWidth="1"/>
    <col min="12" max="12" width="13.85546875" style="14" bestFit="1" customWidth="1"/>
    <col min="13" max="13" width="9.28515625" style="14" bestFit="1" customWidth="1"/>
    <col min="14" max="14" width="10.28515625" style="14" bestFit="1" customWidth="1"/>
    <col min="15" max="15" width="9.85546875" style="14" bestFit="1" customWidth="1"/>
    <col min="16" max="16384" width="9.140625" style="14"/>
  </cols>
  <sheetData>
    <row r="1" spans="2:15" ht="15.75" thickBot="1" x14ac:dyDescent="0.3"/>
    <row r="2" spans="2:15" x14ac:dyDescent="0.25">
      <c r="B2" s="124" t="s">
        <v>114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</row>
    <row r="3" spans="2:15" ht="15.75" thickBot="1" x14ac:dyDescent="0.3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9"/>
    </row>
    <row r="4" spans="2:15" ht="27.75" customHeight="1" thickBot="1" x14ac:dyDescent="0.3">
      <c r="B4" s="142" t="s">
        <v>0</v>
      </c>
      <c r="C4" s="142" t="s">
        <v>1</v>
      </c>
      <c r="D4" s="142" t="s">
        <v>2</v>
      </c>
      <c r="E4" s="142" t="s">
        <v>3</v>
      </c>
      <c r="F4" s="142" t="s">
        <v>4</v>
      </c>
      <c r="G4" s="142" t="s">
        <v>5</v>
      </c>
      <c r="H4" s="138" t="s">
        <v>6</v>
      </c>
      <c r="I4" s="139"/>
      <c r="J4" s="135" t="s">
        <v>112</v>
      </c>
      <c r="K4" s="137"/>
      <c r="L4" s="136"/>
      <c r="M4" s="135" t="s">
        <v>113</v>
      </c>
      <c r="N4" s="137"/>
      <c r="O4" s="136"/>
    </row>
    <row r="5" spans="2:15" ht="15.75" thickBot="1" x14ac:dyDescent="0.3">
      <c r="B5" s="143"/>
      <c r="C5" s="143"/>
      <c r="D5" s="143"/>
      <c r="E5" s="143"/>
      <c r="F5" s="143"/>
      <c r="G5" s="143"/>
      <c r="H5" s="140"/>
      <c r="I5" s="141"/>
      <c r="J5" s="135" t="s">
        <v>7</v>
      </c>
      <c r="K5" s="136"/>
      <c r="L5" s="142" t="s">
        <v>8</v>
      </c>
      <c r="M5" s="135" t="s">
        <v>7</v>
      </c>
      <c r="N5" s="136"/>
      <c r="O5" s="142" t="s">
        <v>8</v>
      </c>
    </row>
    <row r="6" spans="2:15" ht="15.75" thickBot="1" x14ac:dyDescent="0.3">
      <c r="B6" s="143"/>
      <c r="C6" s="143"/>
      <c r="D6" s="143"/>
      <c r="E6" s="143"/>
      <c r="F6" s="143"/>
      <c r="G6" s="143"/>
      <c r="H6" s="25" t="s">
        <v>7</v>
      </c>
      <c r="I6" s="25" t="s">
        <v>8</v>
      </c>
      <c r="J6" s="25" t="s">
        <v>9</v>
      </c>
      <c r="K6" s="25" t="s">
        <v>10</v>
      </c>
      <c r="L6" s="143"/>
      <c r="M6" s="25" t="s">
        <v>9</v>
      </c>
      <c r="N6" s="25" t="s">
        <v>10</v>
      </c>
      <c r="O6" s="143"/>
    </row>
    <row r="7" spans="2:15" s="22" customFormat="1" ht="24.75" thickBot="1" x14ac:dyDescent="0.3">
      <c r="B7" s="97" t="s">
        <v>111</v>
      </c>
      <c r="C7" s="26" t="s">
        <v>11</v>
      </c>
      <c r="D7" s="26" t="s">
        <v>12</v>
      </c>
      <c r="E7" s="26" t="s">
        <v>13</v>
      </c>
      <c r="F7" s="26" t="s">
        <v>108</v>
      </c>
      <c r="G7" s="27" t="s">
        <v>110</v>
      </c>
      <c r="H7" s="20">
        <v>0</v>
      </c>
      <c r="I7" s="21">
        <v>1461403</v>
      </c>
      <c r="J7" s="20"/>
      <c r="K7" s="20"/>
      <c r="L7" s="21">
        <v>740848</v>
      </c>
      <c r="M7" s="20"/>
      <c r="N7" s="20"/>
      <c r="O7" s="21">
        <v>40000</v>
      </c>
    </row>
    <row r="8" spans="2:15" s="22" customFormat="1" ht="15.75" thickBot="1" x14ac:dyDescent="0.3">
      <c r="B8" s="97" t="s">
        <v>81</v>
      </c>
      <c r="C8" s="26" t="s">
        <v>11</v>
      </c>
      <c r="D8" s="26" t="s">
        <v>14</v>
      </c>
      <c r="E8" s="26" t="s">
        <v>13</v>
      </c>
      <c r="F8" s="26" t="s">
        <v>15</v>
      </c>
      <c r="G8" s="27" t="s">
        <v>116</v>
      </c>
      <c r="H8" s="20">
        <v>0</v>
      </c>
      <c r="I8" s="21">
        <v>291414</v>
      </c>
      <c r="J8" s="20"/>
      <c r="K8" s="20"/>
      <c r="L8" s="21">
        <v>20855</v>
      </c>
      <c r="M8" s="20"/>
      <c r="N8" s="20"/>
      <c r="O8" s="21">
        <v>1000</v>
      </c>
    </row>
    <row r="9" spans="2:15" s="22" customFormat="1" ht="36.75" thickBot="1" x14ac:dyDescent="0.3">
      <c r="B9" s="97" t="s">
        <v>16</v>
      </c>
      <c r="C9" s="26" t="s">
        <v>11</v>
      </c>
      <c r="D9" s="26" t="s">
        <v>17</v>
      </c>
      <c r="E9" s="26" t="s">
        <v>13</v>
      </c>
      <c r="F9" s="26" t="s">
        <v>18</v>
      </c>
      <c r="G9" s="27" t="s">
        <v>115</v>
      </c>
      <c r="H9" s="20">
        <v>0</v>
      </c>
      <c r="I9" s="21">
        <v>315696</v>
      </c>
      <c r="J9" s="20"/>
      <c r="K9" s="20"/>
      <c r="L9" s="21">
        <v>135696</v>
      </c>
      <c r="M9" s="20"/>
      <c r="N9" s="20"/>
      <c r="O9" s="21">
        <v>60000</v>
      </c>
    </row>
    <row r="10" spans="2:15" s="22" customFormat="1" ht="24.75" thickBot="1" x14ac:dyDescent="0.3">
      <c r="B10" s="97" t="s">
        <v>117</v>
      </c>
      <c r="C10" s="26" t="s">
        <v>11</v>
      </c>
      <c r="D10" s="26" t="s">
        <v>118</v>
      </c>
      <c r="E10" s="26" t="s">
        <v>13</v>
      </c>
      <c r="F10" s="26" t="s">
        <v>119</v>
      </c>
      <c r="G10" s="27" t="s">
        <v>120</v>
      </c>
      <c r="H10" s="20">
        <v>0</v>
      </c>
      <c r="I10" s="21">
        <v>82150</v>
      </c>
      <c r="J10" s="20"/>
      <c r="K10" s="20"/>
      <c r="L10" s="21">
        <v>0</v>
      </c>
      <c r="M10" s="20"/>
      <c r="N10" s="20"/>
      <c r="O10" s="21">
        <v>1000</v>
      </c>
    </row>
    <row r="11" spans="2:15" s="22" customFormat="1" ht="24.75" thickBot="1" x14ac:dyDescent="0.3">
      <c r="B11" s="98" t="s">
        <v>127</v>
      </c>
      <c r="C11" s="26" t="s">
        <v>19</v>
      </c>
      <c r="D11" s="26" t="s">
        <v>20</v>
      </c>
      <c r="E11" s="26" t="s">
        <v>21</v>
      </c>
      <c r="F11" s="26" t="s">
        <v>22</v>
      </c>
      <c r="G11" s="27" t="s">
        <v>128</v>
      </c>
      <c r="H11" s="20">
        <v>0</v>
      </c>
      <c r="I11" s="28">
        <v>3022160</v>
      </c>
      <c r="J11" s="20">
        <v>0</v>
      </c>
      <c r="K11" s="29"/>
      <c r="L11" s="28">
        <v>1913134</v>
      </c>
      <c r="M11" s="20"/>
      <c r="N11" s="29"/>
      <c r="O11" s="28">
        <v>45425</v>
      </c>
    </row>
    <row r="12" spans="2:15" s="22" customFormat="1" ht="15.75" thickBot="1" x14ac:dyDescent="0.3">
      <c r="B12" s="98" t="s">
        <v>23</v>
      </c>
      <c r="C12" s="26" t="s">
        <v>19</v>
      </c>
      <c r="D12" s="26" t="s">
        <v>24</v>
      </c>
      <c r="E12" s="26" t="s">
        <v>13</v>
      </c>
      <c r="F12" s="26" t="s">
        <v>25</v>
      </c>
      <c r="G12" s="27" t="s">
        <v>126</v>
      </c>
      <c r="H12" s="20">
        <v>0</v>
      </c>
      <c r="I12" s="28">
        <v>98260</v>
      </c>
      <c r="J12" s="20">
        <v>0</v>
      </c>
      <c r="K12" s="29"/>
      <c r="L12" s="28">
        <v>36167</v>
      </c>
      <c r="M12" s="20"/>
      <c r="N12" s="29"/>
      <c r="O12" s="28">
        <v>1</v>
      </c>
    </row>
    <row r="13" spans="2:15" s="22" customFormat="1" ht="24.75" thickBot="1" x14ac:dyDescent="0.3">
      <c r="B13" s="98" t="s">
        <v>129</v>
      </c>
      <c r="C13" s="26" t="s">
        <v>19</v>
      </c>
      <c r="D13" s="26" t="s">
        <v>130</v>
      </c>
      <c r="E13" s="26" t="s">
        <v>13</v>
      </c>
      <c r="F13" s="26" t="s">
        <v>131</v>
      </c>
      <c r="G13" s="27" t="s">
        <v>132</v>
      </c>
      <c r="H13" s="20">
        <v>0</v>
      </c>
      <c r="I13" s="28">
        <v>134203</v>
      </c>
      <c r="J13" s="20"/>
      <c r="K13" s="29"/>
      <c r="L13" s="28">
        <v>118714</v>
      </c>
      <c r="M13" s="20"/>
      <c r="N13" s="29"/>
      <c r="O13" s="28">
        <v>10138</v>
      </c>
    </row>
    <row r="14" spans="2:15" s="22" customFormat="1" ht="24.75" thickBot="1" x14ac:dyDescent="0.3">
      <c r="B14" s="98" t="s">
        <v>136</v>
      </c>
      <c r="C14" s="26" t="s">
        <v>19</v>
      </c>
      <c r="D14" s="26" t="s">
        <v>26</v>
      </c>
      <c r="E14" s="26" t="s">
        <v>13</v>
      </c>
      <c r="F14" s="26" t="s">
        <v>137</v>
      </c>
      <c r="G14" s="27" t="s">
        <v>135</v>
      </c>
      <c r="H14" s="20">
        <v>0</v>
      </c>
      <c r="I14" s="28">
        <v>429531</v>
      </c>
      <c r="J14" s="20">
        <v>0</v>
      </c>
      <c r="K14" s="29"/>
      <c r="L14" s="28">
        <v>218267</v>
      </c>
      <c r="M14" s="20"/>
      <c r="N14" s="29"/>
      <c r="O14" s="28">
        <v>49056</v>
      </c>
    </row>
    <row r="15" spans="2:15" s="22" customFormat="1" ht="60.75" thickBot="1" x14ac:dyDescent="0.3">
      <c r="B15" s="98" t="s">
        <v>140</v>
      </c>
      <c r="C15" s="26" t="s">
        <v>19</v>
      </c>
      <c r="D15" s="26" t="s">
        <v>142</v>
      </c>
      <c r="E15" s="26" t="s">
        <v>13</v>
      </c>
      <c r="F15" s="26" t="s">
        <v>141</v>
      </c>
      <c r="G15" s="27" t="s">
        <v>135</v>
      </c>
      <c r="H15" s="20"/>
      <c r="I15" s="28">
        <v>105600</v>
      </c>
      <c r="J15" s="20"/>
      <c r="K15" s="29"/>
      <c r="L15" s="28">
        <v>5713</v>
      </c>
      <c r="M15" s="20"/>
      <c r="N15" s="29"/>
      <c r="O15" s="28">
        <v>15000</v>
      </c>
    </row>
    <row r="16" spans="2:15" s="22" customFormat="1" ht="34.5" customHeight="1" thickBot="1" x14ac:dyDescent="0.3">
      <c r="B16" s="99" t="s">
        <v>148</v>
      </c>
      <c r="C16" s="26" t="s">
        <v>19</v>
      </c>
      <c r="D16" s="72" t="s">
        <v>149</v>
      </c>
      <c r="E16" s="26" t="s">
        <v>13</v>
      </c>
      <c r="F16" s="72" t="s">
        <v>150</v>
      </c>
      <c r="G16" s="72" t="s">
        <v>146</v>
      </c>
      <c r="H16" s="73"/>
      <c r="I16" s="74">
        <v>918469</v>
      </c>
      <c r="J16" s="75"/>
      <c r="K16" s="76"/>
      <c r="L16" s="74">
        <v>5504</v>
      </c>
      <c r="M16" s="75"/>
      <c r="N16" s="76"/>
      <c r="O16" s="74">
        <v>1</v>
      </c>
    </row>
    <row r="17" spans="2:15" s="22" customFormat="1" ht="34.5" customHeight="1" thickBot="1" x14ac:dyDescent="0.3">
      <c r="B17" s="99" t="s">
        <v>151</v>
      </c>
      <c r="C17" s="26" t="s">
        <v>19</v>
      </c>
      <c r="D17" s="72" t="s">
        <v>152</v>
      </c>
      <c r="E17" s="26" t="s">
        <v>13</v>
      </c>
      <c r="F17" s="72" t="s">
        <v>153</v>
      </c>
      <c r="G17" s="72" t="s">
        <v>154</v>
      </c>
      <c r="H17" s="73"/>
      <c r="I17" s="74">
        <v>277200</v>
      </c>
      <c r="J17" s="75"/>
      <c r="K17" s="76"/>
      <c r="L17" s="74">
        <v>80634</v>
      </c>
      <c r="M17" s="75"/>
      <c r="N17" s="76"/>
      <c r="O17" s="74">
        <v>59356</v>
      </c>
    </row>
    <row r="18" spans="2:15" s="22" customFormat="1" ht="48.75" thickBot="1" x14ac:dyDescent="0.3">
      <c r="B18" s="100" t="s">
        <v>27</v>
      </c>
      <c r="C18" s="30" t="s">
        <v>28</v>
      </c>
      <c r="D18" s="26" t="s">
        <v>29</v>
      </c>
      <c r="E18" s="26" t="s">
        <v>13</v>
      </c>
      <c r="F18" s="26" t="s">
        <v>30</v>
      </c>
      <c r="G18" s="31" t="s">
        <v>175</v>
      </c>
      <c r="H18" s="20"/>
      <c r="I18" s="21">
        <v>416256</v>
      </c>
      <c r="J18" s="20"/>
      <c r="K18" s="20"/>
      <c r="L18" s="21">
        <v>38256</v>
      </c>
      <c r="M18" s="20"/>
      <c r="N18" s="20"/>
      <c r="O18" s="21">
        <v>63000</v>
      </c>
    </row>
    <row r="19" spans="2:15" s="22" customFormat="1" ht="15.75" thickBot="1" x14ac:dyDescent="0.3">
      <c r="B19" s="100" t="s">
        <v>176</v>
      </c>
      <c r="C19" s="30" t="s">
        <v>31</v>
      </c>
      <c r="D19" s="26" t="s">
        <v>32</v>
      </c>
      <c r="E19" s="26" t="s">
        <v>13</v>
      </c>
      <c r="F19" s="26" t="s">
        <v>97</v>
      </c>
      <c r="G19" s="27" t="s">
        <v>98</v>
      </c>
      <c r="H19" s="21">
        <v>297641</v>
      </c>
      <c r="I19" s="21">
        <v>297641</v>
      </c>
      <c r="J19" s="21">
        <v>101198</v>
      </c>
      <c r="K19" s="20">
        <v>0</v>
      </c>
      <c r="L19" s="21">
        <v>101198</v>
      </c>
      <c r="M19" s="21">
        <v>89292</v>
      </c>
      <c r="N19" s="21">
        <v>0</v>
      </c>
      <c r="O19" s="21">
        <v>89292</v>
      </c>
    </row>
    <row r="20" spans="2:15" s="22" customFormat="1" ht="24.75" thickBot="1" x14ac:dyDescent="0.3">
      <c r="B20" s="100" t="s">
        <v>177</v>
      </c>
      <c r="C20" s="30" t="s">
        <v>31</v>
      </c>
      <c r="D20" s="26" t="s">
        <v>33</v>
      </c>
      <c r="E20" s="26" t="s">
        <v>13</v>
      </c>
      <c r="F20" s="26" t="s">
        <v>99</v>
      </c>
      <c r="G20" s="27" t="s">
        <v>178</v>
      </c>
      <c r="H20" s="28">
        <v>892921</v>
      </c>
      <c r="I20" s="28">
        <v>892921</v>
      </c>
      <c r="J20" s="21">
        <v>357169</v>
      </c>
      <c r="K20" s="20">
        <v>0</v>
      </c>
      <c r="L20" s="21">
        <v>357169</v>
      </c>
      <c r="M20" s="21">
        <v>178584</v>
      </c>
      <c r="N20" s="20">
        <v>0</v>
      </c>
      <c r="O20" s="21">
        <v>178584</v>
      </c>
    </row>
    <row r="21" spans="2:15" s="22" customFormat="1" ht="24.75" thickBot="1" x14ac:dyDescent="0.3">
      <c r="B21" s="97" t="s">
        <v>34</v>
      </c>
      <c r="C21" s="26" t="s">
        <v>35</v>
      </c>
      <c r="D21" s="26" t="s">
        <v>36</v>
      </c>
      <c r="E21" s="26" t="s">
        <v>13</v>
      </c>
      <c r="F21" s="26" t="s">
        <v>103</v>
      </c>
      <c r="G21" s="27" t="s">
        <v>104</v>
      </c>
      <c r="H21" s="21">
        <v>30000</v>
      </c>
      <c r="I21" s="21">
        <v>35400</v>
      </c>
      <c r="J21" s="20"/>
      <c r="K21" s="20"/>
      <c r="L21" s="20"/>
      <c r="M21" s="21">
        <v>30000</v>
      </c>
      <c r="N21" s="20"/>
      <c r="O21" s="21">
        <v>35400</v>
      </c>
    </row>
    <row r="22" spans="2:15" s="22" customFormat="1" ht="24.75" thickBot="1" x14ac:dyDescent="0.3">
      <c r="B22" s="97" t="s">
        <v>37</v>
      </c>
      <c r="C22" s="26" t="s">
        <v>35</v>
      </c>
      <c r="D22" s="26" t="s">
        <v>38</v>
      </c>
      <c r="E22" s="26" t="s">
        <v>39</v>
      </c>
      <c r="F22" s="26" t="s">
        <v>76</v>
      </c>
      <c r="G22" s="27" t="s">
        <v>178</v>
      </c>
      <c r="H22" s="21">
        <v>120000</v>
      </c>
      <c r="I22" s="21">
        <v>133500</v>
      </c>
      <c r="J22" s="20"/>
      <c r="K22" s="20"/>
      <c r="L22" s="20"/>
      <c r="M22" s="21">
        <v>40000</v>
      </c>
      <c r="N22" s="20"/>
      <c r="O22" s="21">
        <v>44000</v>
      </c>
    </row>
    <row r="23" spans="2:15" s="22" customFormat="1" ht="36.75" thickBot="1" x14ac:dyDescent="0.3">
      <c r="B23" s="97" t="s">
        <v>102</v>
      </c>
      <c r="C23" s="26" t="s">
        <v>40</v>
      </c>
      <c r="D23" s="26" t="s">
        <v>41</v>
      </c>
      <c r="E23" s="26" t="s">
        <v>13</v>
      </c>
      <c r="F23" s="26" t="s">
        <v>42</v>
      </c>
      <c r="G23" s="27" t="s">
        <v>161</v>
      </c>
      <c r="H23" s="20"/>
      <c r="I23" s="21">
        <v>2321</v>
      </c>
      <c r="J23" s="20"/>
      <c r="K23" s="20"/>
      <c r="L23" s="21"/>
      <c r="M23" s="20"/>
      <c r="N23" s="20"/>
      <c r="O23" s="21">
        <v>2321</v>
      </c>
    </row>
    <row r="24" spans="2:15" s="22" customFormat="1" ht="24.75" thickBot="1" x14ac:dyDescent="0.3">
      <c r="B24" s="97" t="s">
        <v>166</v>
      </c>
      <c r="C24" s="26" t="s">
        <v>67</v>
      </c>
      <c r="D24" s="26" t="s">
        <v>167</v>
      </c>
      <c r="E24" s="26" t="s">
        <v>13</v>
      </c>
      <c r="F24" s="26" t="s">
        <v>168</v>
      </c>
      <c r="G24" s="27" t="s">
        <v>169</v>
      </c>
      <c r="H24" s="20"/>
      <c r="I24" s="21">
        <v>50000</v>
      </c>
      <c r="J24" s="20"/>
      <c r="K24" s="20"/>
      <c r="L24" s="21"/>
      <c r="M24" s="20"/>
      <c r="N24" s="20"/>
      <c r="O24" s="21">
        <v>20000</v>
      </c>
    </row>
    <row r="25" spans="2:15" s="22" customFormat="1" ht="24.75" thickBot="1" x14ac:dyDescent="0.3">
      <c r="B25" s="97" t="s">
        <v>170</v>
      </c>
      <c r="C25" s="26" t="s">
        <v>67</v>
      </c>
      <c r="D25" s="26" t="s">
        <v>171</v>
      </c>
      <c r="E25" s="26" t="s">
        <v>13</v>
      </c>
      <c r="F25" s="26" t="s">
        <v>172</v>
      </c>
      <c r="G25" s="27" t="s">
        <v>173</v>
      </c>
      <c r="H25" s="20"/>
      <c r="I25" s="21">
        <v>10000</v>
      </c>
      <c r="J25" s="20"/>
      <c r="K25" s="20"/>
      <c r="L25" s="21"/>
      <c r="M25" s="20"/>
      <c r="N25" s="20"/>
      <c r="O25" s="21">
        <v>6300</v>
      </c>
    </row>
    <row r="26" spans="2:15" s="22" customFormat="1" ht="24.75" thickBot="1" x14ac:dyDescent="0.3">
      <c r="B26" s="97" t="s">
        <v>170</v>
      </c>
      <c r="C26" s="26" t="s">
        <v>67</v>
      </c>
      <c r="D26" s="26" t="s">
        <v>174</v>
      </c>
      <c r="E26" s="26" t="s">
        <v>13</v>
      </c>
      <c r="F26" s="26" t="s">
        <v>172</v>
      </c>
      <c r="G26" s="27" t="s">
        <v>173</v>
      </c>
      <c r="H26" s="20"/>
      <c r="I26" s="21">
        <v>10000</v>
      </c>
      <c r="J26" s="20"/>
      <c r="K26" s="20"/>
      <c r="L26" s="21"/>
      <c r="M26" s="20"/>
      <c r="N26" s="20"/>
      <c r="O26" s="21">
        <v>7300</v>
      </c>
    </row>
    <row r="27" spans="2:15" s="22" customFormat="1" ht="15.75" thickBot="1" x14ac:dyDescent="0.3">
      <c r="B27" s="97" t="s">
        <v>92</v>
      </c>
      <c r="C27" s="26" t="s">
        <v>67</v>
      </c>
      <c r="D27" s="26" t="s">
        <v>68</v>
      </c>
      <c r="E27" s="26" t="s">
        <v>13</v>
      </c>
      <c r="F27" s="26" t="s">
        <v>93</v>
      </c>
      <c r="G27" s="27" t="s">
        <v>98</v>
      </c>
      <c r="H27" s="20"/>
      <c r="I27" s="21">
        <v>46200</v>
      </c>
      <c r="J27" s="20"/>
      <c r="K27" s="20"/>
      <c r="L27" s="21">
        <v>38500</v>
      </c>
      <c r="M27" s="20"/>
      <c r="N27" s="20"/>
      <c r="O27" s="21">
        <v>7699</v>
      </c>
    </row>
    <row r="28" spans="2:15" s="16" customFormat="1" ht="30.75" customHeight="1" thickBot="1" x14ac:dyDescent="0.3">
      <c r="B28" s="32"/>
      <c r="C28" s="33"/>
      <c r="D28" s="33"/>
      <c r="E28" s="33"/>
      <c r="F28" s="34" t="s">
        <v>43</v>
      </c>
      <c r="G28" s="35"/>
      <c r="H28" s="36">
        <f t="shared" ref="H28:O28" si="0">SUM(H7:H27)</f>
        <v>1340562</v>
      </c>
      <c r="I28" s="36">
        <f t="shared" si="0"/>
        <v>9030325</v>
      </c>
      <c r="J28" s="36">
        <f t="shared" si="0"/>
        <v>458367</v>
      </c>
      <c r="K28" s="36">
        <f t="shared" si="0"/>
        <v>0</v>
      </c>
      <c r="L28" s="36">
        <f t="shared" si="0"/>
        <v>3810655</v>
      </c>
      <c r="M28" s="36">
        <f t="shared" si="0"/>
        <v>337876</v>
      </c>
      <c r="N28" s="36">
        <f t="shared" si="0"/>
        <v>0</v>
      </c>
      <c r="O28" s="36">
        <f t="shared" si="0"/>
        <v>734873</v>
      </c>
    </row>
    <row r="33" spans="2:15" ht="15.75" thickBot="1" x14ac:dyDescent="0.3"/>
    <row r="34" spans="2:15" x14ac:dyDescent="0.25">
      <c r="B34" s="124" t="s">
        <v>180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6"/>
    </row>
    <row r="35" spans="2:15" ht="15.75" thickBot="1" x14ac:dyDescent="0.3">
      <c r="B35" s="127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9"/>
    </row>
    <row r="36" spans="2:15" ht="57" customHeight="1" thickBot="1" x14ac:dyDescent="0.3">
      <c r="B36" s="130" t="s">
        <v>0</v>
      </c>
      <c r="C36" s="130" t="s">
        <v>1</v>
      </c>
      <c r="D36" s="130" t="s">
        <v>2</v>
      </c>
      <c r="E36" s="130" t="s">
        <v>3</v>
      </c>
      <c r="F36" s="130" t="s">
        <v>4</v>
      </c>
      <c r="G36" s="130" t="s">
        <v>5</v>
      </c>
      <c r="H36" s="144" t="s">
        <v>6</v>
      </c>
      <c r="I36" s="145"/>
      <c r="J36" s="132" t="s">
        <v>112</v>
      </c>
      <c r="K36" s="134"/>
      <c r="L36" s="133"/>
      <c r="M36" s="132" t="s">
        <v>113</v>
      </c>
      <c r="N36" s="134"/>
      <c r="O36" s="133"/>
    </row>
    <row r="37" spans="2:15" ht="15.75" thickBot="1" x14ac:dyDescent="0.3">
      <c r="B37" s="131"/>
      <c r="C37" s="131"/>
      <c r="D37" s="131"/>
      <c r="E37" s="131"/>
      <c r="F37" s="131"/>
      <c r="G37" s="131"/>
      <c r="H37" s="146"/>
      <c r="I37" s="147"/>
      <c r="J37" s="132" t="s">
        <v>7</v>
      </c>
      <c r="K37" s="133"/>
      <c r="L37" s="130" t="s">
        <v>8</v>
      </c>
      <c r="M37" s="132" t="s">
        <v>7</v>
      </c>
      <c r="N37" s="133"/>
      <c r="O37" s="130" t="s">
        <v>8</v>
      </c>
    </row>
    <row r="38" spans="2:15" ht="15.75" thickBot="1" x14ac:dyDescent="0.3">
      <c r="B38" s="131"/>
      <c r="C38" s="131"/>
      <c r="D38" s="131"/>
      <c r="E38" s="131"/>
      <c r="F38" s="131"/>
      <c r="G38" s="131"/>
      <c r="H38" s="37" t="s">
        <v>7</v>
      </c>
      <c r="I38" s="37" t="s">
        <v>8</v>
      </c>
      <c r="J38" s="37" t="s">
        <v>9</v>
      </c>
      <c r="K38" s="37" t="s">
        <v>10</v>
      </c>
      <c r="L38" s="131"/>
      <c r="M38" s="37" t="s">
        <v>9</v>
      </c>
      <c r="N38" s="37" t="s">
        <v>10</v>
      </c>
      <c r="O38" s="131"/>
    </row>
    <row r="39" spans="2:15" s="22" customFormat="1" ht="26.25" thickBot="1" x14ac:dyDescent="0.3">
      <c r="B39" s="101" t="s">
        <v>74</v>
      </c>
      <c r="C39" s="38" t="s">
        <v>44</v>
      </c>
      <c r="D39" s="38" t="s">
        <v>45</v>
      </c>
      <c r="E39" s="39" t="s">
        <v>13</v>
      </c>
      <c r="F39" s="43" t="s">
        <v>46</v>
      </c>
      <c r="G39" s="44" t="s">
        <v>87</v>
      </c>
      <c r="H39" s="45">
        <v>0</v>
      </c>
      <c r="I39" s="41">
        <v>47700</v>
      </c>
      <c r="J39" s="40"/>
      <c r="K39" s="40"/>
      <c r="L39" s="42">
        <v>0</v>
      </c>
      <c r="M39" s="40"/>
      <c r="N39" s="40"/>
      <c r="O39" s="41">
        <v>47700</v>
      </c>
    </row>
    <row r="40" spans="2:15" s="22" customFormat="1" ht="33" customHeight="1" thickBot="1" x14ac:dyDescent="0.3">
      <c r="B40" s="101" t="s">
        <v>94</v>
      </c>
      <c r="C40" s="38" t="s">
        <v>44</v>
      </c>
      <c r="D40" s="38" t="s">
        <v>95</v>
      </c>
      <c r="E40" s="46" t="s">
        <v>13</v>
      </c>
      <c r="F40" s="43" t="s">
        <v>96</v>
      </c>
      <c r="G40" s="47" t="s">
        <v>82</v>
      </c>
      <c r="H40" s="45"/>
      <c r="I40" s="41">
        <v>3663100</v>
      </c>
      <c r="J40" s="40"/>
      <c r="K40" s="40"/>
      <c r="L40" s="42">
        <v>705210</v>
      </c>
      <c r="M40" s="40"/>
      <c r="N40" s="40"/>
      <c r="O40" s="41">
        <v>543091</v>
      </c>
    </row>
    <row r="41" spans="2:15" s="22" customFormat="1" ht="39" thickBot="1" x14ac:dyDescent="0.3">
      <c r="B41" s="101" t="s">
        <v>90</v>
      </c>
      <c r="C41" s="38" t="s">
        <v>47</v>
      </c>
      <c r="D41" s="38" t="s">
        <v>48</v>
      </c>
      <c r="E41" s="46" t="s">
        <v>13</v>
      </c>
      <c r="F41" s="38" t="s">
        <v>79</v>
      </c>
      <c r="G41" s="46" t="s">
        <v>162</v>
      </c>
      <c r="H41" s="40"/>
      <c r="I41" s="42">
        <v>11002</v>
      </c>
      <c r="J41" s="40"/>
      <c r="K41" s="40"/>
      <c r="L41" s="40"/>
      <c r="M41" s="40"/>
      <c r="N41" s="40"/>
      <c r="O41" s="42">
        <v>11000</v>
      </c>
    </row>
    <row r="42" spans="2:15" s="22" customFormat="1" ht="26.25" thickBot="1" x14ac:dyDescent="0.3">
      <c r="B42" s="101" t="s">
        <v>160</v>
      </c>
      <c r="C42" s="38" t="s">
        <v>47</v>
      </c>
      <c r="D42" s="48" t="s">
        <v>72</v>
      </c>
      <c r="E42" s="46" t="s">
        <v>13</v>
      </c>
      <c r="F42" s="38" t="s">
        <v>49</v>
      </c>
      <c r="G42" s="46" t="s">
        <v>161</v>
      </c>
      <c r="H42" s="40"/>
      <c r="I42" s="49">
        <v>200</v>
      </c>
      <c r="J42" s="40"/>
      <c r="K42" s="40"/>
      <c r="L42" s="40"/>
      <c r="M42" s="40"/>
      <c r="N42" s="40"/>
      <c r="O42" s="49">
        <v>200</v>
      </c>
    </row>
    <row r="43" spans="2:15" s="22" customFormat="1" ht="51.75" thickBot="1" x14ac:dyDescent="0.3">
      <c r="B43" s="101" t="s">
        <v>89</v>
      </c>
      <c r="C43" s="38" t="s">
        <v>47</v>
      </c>
      <c r="D43" s="38" t="s">
        <v>50</v>
      </c>
      <c r="E43" s="46" t="s">
        <v>13</v>
      </c>
      <c r="F43" s="38" t="s">
        <v>80</v>
      </c>
      <c r="G43" s="46" t="s">
        <v>88</v>
      </c>
      <c r="H43" s="40"/>
      <c r="I43" s="42">
        <v>10460</v>
      </c>
      <c r="J43" s="40"/>
      <c r="K43" s="40"/>
      <c r="L43" s="42">
        <v>5460</v>
      </c>
      <c r="M43" s="40"/>
      <c r="N43" s="40"/>
      <c r="O43" s="42">
        <v>5000</v>
      </c>
    </row>
    <row r="44" spans="2:15" s="22" customFormat="1" ht="29.25" thickBot="1" x14ac:dyDescent="0.3">
      <c r="B44" s="101" t="s">
        <v>51</v>
      </c>
      <c r="C44" s="38" t="s">
        <v>47</v>
      </c>
      <c r="D44" s="38" t="s">
        <v>52</v>
      </c>
      <c r="E44" s="46" t="s">
        <v>13</v>
      </c>
      <c r="F44" s="50" t="s">
        <v>109</v>
      </c>
      <c r="G44" s="46" t="s">
        <v>88</v>
      </c>
      <c r="H44" s="40"/>
      <c r="I44" s="42">
        <v>127500</v>
      </c>
      <c r="J44" s="40"/>
      <c r="K44" s="40"/>
      <c r="L44" s="42">
        <v>0</v>
      </c>
      <c r="M44" s="40"/>
      <c r="N44" s="40"/>
      <c r="O44" s="42">
        <v>15000</v>
      </c>
    </row>
    <row r="45" spans="2:15" s="22" customFormat="1" ht="15.75" thickBot="1" x14ac:dyDescent="0.3">
      <c r="B45" s="101" t="s">
        <v>51</v>
      </c>
      <c r="C45" s="38" t="s">
        <v>47</v>
      </c>
      <c r="D45" s="38" t="s">
        <v>66</v>
      </c>
      <c r="E45" s="46" t="s">
        <v>13</v>
      </c>
      <c r="F45" s="38" t="s">
        <v>73</v>
      </c>
      <c r="G45" s="46" t="s">
        <v>65</v>
      </c>
      <c r="H45" s="40"/>
      <c r="I45" s="42">
        <v>127500</v>
      </c>
      <c r="J45" s="40"/>
      <c r="K45" s="40"/>
      <c r="L45" s="42"/>
      <c r="M45" s="40"/>
      <c r="N45" s="40"/>
      <c r="O45" s="42">
        <v>15000</v>
      </c>
    </row>
    <row r="46" spans="2:15" s="22" customFormat="1" ht="23.25" customHeight="1" thickBot="1" x14ac:dyDescent="0.3">
      <c r="B46" s="101" t="s">
        <v>163</v>
      </c>
      <c r="C46" s="38" t="s">
        <v>47</v>
      </c>
      <c r="D46" s="38" t="s">
        <v>164</v>
      </c>
      <c r="E46" s="46" t="s">
        <v>13</v>
      </c>
      <c r="F46" s="38" t="s">
        <v>165</v>
      </c>
      <c r="G46" s="46" t="s">
        <v>161</v>
      </c>
      <c r="H46" s="40"/>
      <c r="I46" s="42">
        <v>32800</v>
      </c>
      <c r="J46" s="40"/>
      <c r="K46" s="40"/>
      <c r="L46" s="42"/>
      <c r="M46" s="40"/>
      <c r="N46" s="40"/>
      <c r="O46" s="42">
        <v>20800</v>
      </c>
    </row>
    <row r="47" spans="2:15" s="22" customFormat="1" ht="35.25" customHeight="1" thickBot="1" x14ac:dyDescent="0.3">
      <c r="B47" s="101" t="s">
        <v>91</v>
      </c>
      <c r="C47" s="38" t="s">
        <v>47</v>
      </c>
      <c r="D47" s="38" t="s">
        <v>53</v>
      </c>
      <c r="E47" s="46" t="s">
        <v>13</v>
      </c>
      <c r="F47" s="38" t="s">
        <v>78</v>
      </c>
      <c r="G47" s="46" t="s">
        <v>87</v>
      </c>
      <c r="H47" s="40"/>
      <c r="I47" s="42">
        <v>3000</v>
      </c>
      <c r="J47" s="40"/>
      <c r="K47" s="40"/>
      <c r="L47" s="40"/>
      <c r="M47" s="40"/>
      <c r="N47" s="40"/>
      <c r="O47" s="42">
        <v>3000</v>
      </c>
    </row>
    <row r="48" spans="2:15" ht="15.75" thickBot="1" x14ac:dyDescent="0.3">
      <c r="B48" s="51"/>
      <c r="C48" s="52"/>
      <c r="D48" s="53"/>
      <c r="E48" s="54"/>
      <c r="F48" s="55" t="s">
        <v>58</v>
      </c>
      <c r="G48" s="56"/>
      <c r="H48" s="57">
        <f t="shared" ref="H48:O48" si="1">SUM(H39:H47)</f>
        <v>0</v>
      </c>
      <c r="I48" s="60">
        <f t="shared" si="1"/>
        <v>4023262</v>
      </c>
      <c r="J48" s="60">
        <f t="shared" si="1"/>
        <v>0</v>
      </c>
      <c r="K48" s="60">
        <f t="shared" si="1"/>
        <v>0</v>
      </c>
      <c r="L48" s="60">
        <f t="shared" si="1"/>
        <v>710670</v>
      </c>
      <c r="M48" s="60">
        <f t="shared" si="1"/>
        <v>0</v>
      </c>
      <c r="N48" s="60">
        <f t="shared" si="1"/>
        <v>0</v>
      </c>
      <c r="O48" s="60">
        <f t="shared" si="1"/>
        <v>660791</v>
      </c>
    </row>
    <row r="49" spans="2:15" ht="26.25" thickBot="1" x14ac:dyDescent="0.3">
      <c r="B49" s="51"/>
      <c r="C49" s="52"/>
      <c r="D49" s="54"/>
      <c r="E49" s="54"/>
      <c r="F49" s="58" t="s">
        <v>59</v>
      </c>
      <c r="G49" s="59"/>
      <c r="H49" s="60">
        <f t="shared" ref="H49:O49" si="2">H48+H28</f>
        <v>1340562</v>
      </c>
      <c r="I49" s="60">
        <f t="shared" si="2"/>
        <v>13053587</v>
      </c>
      <c r="J49" s="60">
        <f t="shared" si="2"/>
        <v>458367</v>
      </c>
      <c r="K49" s="57">
        <f t="shared" si="2"/>
        <v>0</v>
      </c>
      <c r="L49" s="60">
        <f t="shared" si="2"/>
        <v>4521325</v>
      </c>
      <c r="M49" s="60">
        <f t="shared" si="2"/>
        <v>337876</v>
      </c>
      <c r="N49" s="57">
        <f t="shared" si="2"/>
        <v>0</v>
      </c>
      <c r="O49" s="60">
        <f t="shared" si="2"/>
        <v>1395664</v>
      </c>
    </row>
    <row r="51" spans="2:15" ht="15.75" thickBot="1" x14ac:dyDescent="0.3"/>
    <row r="52" spans="2:15" ht="27" customHeight="1" thickBot="1" x14ac:dyDescent="0.3">
      <c r="B52" s="111" t="s">
        <v>54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3"/>
    </row>
    <row r="53" spans="2:15" ht="45.75" customHeight="1" thickBot="1" x14ac:dyDescent="0.3">
      <c r="B53" s="121" t="s">
        <v>0</v>
      </c>
      <c r="C53" s="121" t="s">
        <v>1</v>
      </c>
      <c r="D53" s="121" t="s">
        <v>2</v>
      </c>
      <c r="E53" s="121" t="s">
        <v>3</v>
      </c>
      <c r="F53" s="121" t="s">
        <v>4</v>
      </c>
      <c r="G53" s="121" t="s">
        <v>5</v>
      </c>
      <c r="H53" s="117" t="s">
        <v>6</v>
      </c>
      <c r="I53" s="118"/>
      <c r="J53" s="114" t="s">
        <v>112</v>
      </c>
      <c r="K53" s="115"/>
      <c r="L53" s="116"/>
      <c r="M53" s="114" t="s">
        <v>113</v>
      </c>
      <c r="N53" s="115"/>
      <c r="O53" s="116"/>
    </row>
    <row r="54" spans="2:15" ht="15.75" thickBot="1" x14ac:dyDescent="0.3">
      <c r="B54" s="122"/>
      <c r="C54" s="122"/>
      <c r="D54" s="122"/>
      <c r="E54" s="122"/>
      <c r="F54" s="122"/>
      <c r="G54" s="122"/>
      <c r="H54" s="119"/>
      <c r="I54" s="120"/>
      <c r="J54" s="114" t="s">
        <v>7</v>
      </c>
      <c r="K54" s="116"/>
      <c r="L54" s="121" t="s">
        <v>8</v>
      </c>
      <c r="M54" s="114" t="s">
        <v>7</v>
      </c>
      <c r="N54" s="116"/>
      <c r="O54" s="121" t="s">
        <v>8</v>
      </c>
    </row>
    <row r="55" spans="2:15" ht="15.75" thickBot="1" x14ac:dyDescent="0.3">
      <c r="B55" s="123"/>
      <c r="C55" s="123"/>
      <c r="D55" s="122"/>
      <c r="E55" s="122"/>
      <c r="F55" s="123"/>
      <c r="G55" s="123"/>
      <c r="H55" s="65" t="s">
        <v>7</v>
      </c>
      <c r="I55" s="65" t="s">
        <v>8</v>
      </c>
      <c r="J55" s="65" t="s">
        <v>9</v>
      </c>
      <c r="K55" s="65" t="s">
        <v>10</v>
      </c>
      <c r="L55" s="123"/>
      <c r="M55" s="65" t="s">
        <v>9</v>
      </c>
      <c r="N55" s="65" t="s">
        <v>10</v>
      </c>
      <c r="O55" s="123"/>
    </row>
    <row r="56" spans="2:15" s="22" customFormat="1" ht="41.25" customHeight="1" thickBot="1" x14ac:dyDescent="0.3">
      <c r="B56" s="102" t="s">
        <v>125</v>
      </c>
      <c r="C56" s="79" t="s">
        <v>85</v>
      </c>
      <c r="D56" s="80" t="s">
        <v>105</v>
      </c>
      <c r="E56" s="81" t="s">
        <v>83</v>
      </c>
      <c r="F56" s="82" t="s">
        <v>84</v>
      </c>
      <c r="G56" s="70" t="s">
        <v>82</v>
      </c>
      <c r="H56" s="83"/>
      <c r="I56" s="84">
        <v>13269</v>
      </c>
      <c r="J56" s="85"/>
      <c r="K56" s="85"/>
      <c r="L56" s="86">
        <v>5722</v>
      </c>
      <c r="M56" s="69">
        <v>1327</v>
      </c>
      <c r="N56" s="87"/>
      <c r="O56" s="88">
        <v>1327</v>
      </c>
    </row>
    <row r="57" spans="2:15" s="22" customFormat="1" ht="26.25" thickBot="1" x14ac:dyDescent="0.3">
      <c r="B57" s="103" t="s">
        <v>138</v>
      </c>
      <c r="C57" s="38" t="s">
        <v>19</v>
      </c>
      <c r="D57" s="38" t="s">
        <v>55</v>
      </c>
      <c r="E57" s="38" t="s">
        <v>106</v>
      </c>
      <c r="F57" s="38" t="s">
        <v>139</v>
      </c>
      <c r="G57" s="38" t="s">
        <v>135</v>
      </c>
      <c r="H57" s="40"/>
      <c r="I57" s="41">
        <v>838200</v>
      </c>
      <c r="J57" s="49"/>
      <c r="K57" s="89"/>
      <c r="L57" s="41">
        <v>40771</v>
      </c>
      <c r="M57" s="49"/>
      <c r="N57" s="89"/>
      <c r="O57" s="41">
        <v>18299</v>
      </c>
    </row>
    <row r="58" spans="2:15" s="22" customFormat="1" ht="26.25" thickBot="1" x14ac:dyDescent="0.3">
      <c r="B58" s="104" t="s">
        <v>121</v>
      </c>
      <c r="C58" s="38" t="s">
        <v>19</v>
      </c>
      <c r="D58" s="70" t="s">
        <v>122</v>
      </c>
      <c r="E58" s="70" t="s">
        <v>86</v>
      </c>
      <c r="F58" s="70" t="s">
        <v>123</v>
      </c>
      <c r="G58" s="70" t="s">
        <v>124</v>
      </c>
      <c r="H58" s="90"/>
      <c r="I58" s="71">
        <v>825653</v>
      </c>
      <c r="J58" s="69"/>
      <c r="K58" s="91"/>
      <c r="L58" s="71">
        <v>450653</v>
      </c>
      <c r="M58" s="69"/>
      <c r="N58" s="91"/>
      <c r="O58" s="71">
        <v>200000</v>
      </c>
    </row>
    <row r="59" spans="2:15" s="22" customFormat="1" ht="26.25" thickBot="1" x14ac:dyDescent="0.3">
      <c r="B59" s="105" t="s">
        <v>144</v>
      </c>
      <c r="C59" s="77" t="s">
        <v>19</v>
      </c>
      <c r="D59" s="92" t="s">
        <v>143</v>
      </c>
      <c r="E59" s="92" t="s">
        <v>145</v>
      </c>
      <c r="F59" s="92" t="s">
        <v>147</v>
      </c>
      <c r="G59" s="92" t="s">
        <v>146</v>
      </c>
      <c r="H59" s="93"/>
      <c r="I59" s="94">
        <v>333960</v>
      </c>
      <c r="J59" s="95"/>
      <c r="K59" s="96"/>
      <c r="L59" s="94">
        <v>103561</v>
      </c>
      <c r="M59" s="95"/>
      <c r="N59" s="96"/>
      <c r="O59" s="94">
        <v>20016</v>
      </c>
    </row>
    <row r="60" spans="2:15" s="78" customFormat="1" ht="24" customHeight="1" thickBot="1" x14ac:dyDescent="0.25">
      <c r="B60" s="106" t="s">
        <v>155</v>
      </c>
      <c r="C60" s="38" t="s">
        <v>19</v>
      </c>
      <c r="D60" s="107" t="s">
        <v>156</v>
      </c>
      <c r="E60" s="108" t="s">
        <v>157</v>
      </c>
      <c r="F60" s="107" t="s">
        <v>158</v>
      </c>
      <c r="G60" s="108" t="s">
        <v>159</v>
      </c>
      <c r="H60" s="108"/>
      <c r="I60" s="109">
        <v>303600</v>
      </c>
      <c r="J60" s="108"/>
      <c r="K60" s="108"/>
      <c r="L60" s="109">
        <v>1</v>
      </c>
      <c r="M60" s="108"/>
      <c r="N60" s="108"/>
      <c r="O60" s="110">
        <v>1</v>
      </c>
    </row>
    <row r="61" spans="2:15" s="22" customFormat="1" ht="28.5" customHeight="1" thickBot="1" x14ac:dyDescent="0.3">
      <c r="B61" s="104" t="s">
        <v>100</v>
      </c>
      <c r="C61" s="70" t="s">
        <v>11</v>
      </c>
      <c r="D61" s="70" t="s">
        <v>101</v>
      </c>
      <c r="E61" s="70" t="s">
        <v>69</v>
      </c>
      <c r="F61" s="70" t="s">
        <v>70</v>
      </c>
      <c r="G61" s="70" t="s">
        <v>179</v>
      </c>
      <c r="H61" s="90"/>
      <c r="I61" s="71">
        <v>18589</v>
      </c>
      <c r="J61" s="69"/>
      <c r="K61" s="91"/>
      <c r="L61" s="71">
        <v>5900</v>
      </c>
      <c r="M61" s="69"/>
      <c r="N61" s="91"/>
      <c r="O61" s="71">
        <v>7733</v>
      </c>
    </row>
    <row r="62" spans="2:15" s="22" customFormat="1" ht="26.25" thickBot="1" x14ac:dyDescent="0.3">
      <c r="B62" s="104" t="s">
        <v>133</v>
      </c>
      <c r="C62" s="70" t="s">
        <v>19</v>
      </c>
      <c r="D62" s="70" t="s">
        <v>56</v>
      </c>
      <c r="E62" s="70" t="s">
        <v>83</v>
      </c>
      <c r="F62" s="70" t="s">
        <v>134</v>
      </c>
      <c r="G62" s="70" t="s">
        <v>135</v>
      </c>
      <c r="H62" s="90">
        <v>0</v>
      </c>
      <c r="I62" s="71">
        <v>1274768</v>
      </c>
      <c r="J62" s="69">
        <v>0</v>
      </c>
      <c r="K62" s="91"/>
      <c r="L62" s="71">
        <v>65404</v>
      </c>
      <c r="M62" s="69"/>
      <c r="N62" s="91"/>
      <c r="O62" s="71">
        <v>4100</v>
      </c>
    </row>
    <row r="63" spans="2:15" ht="28.5" customHeight="1" thickBot="1" x14ac:dyDescent="0.3">
      <c r="B63" s="66"/>
      <c r="C63" s="67"/>
      <c r="D63" s="68"/>
      <c r="E63" s="67"/>
      <c r="F63" s="61" t="s">
        <v>57</v>
      </c>
      <c r="G63" s="62"/>
      <c r="H63" s="63">
        <v>0</v>
      </c>
      <c r="I63" s="64">
        <f>SUM(I56:I62)</f>
        <v>3608039</v>
      </c>
      <c r="J63" s="64">
        <f>SUM(J57:J62)</f>
        <v>0</v>
      </c>
      <c r="K63" s="64">
        <f>SUM(K57:K62)</f>
        <v>0</v>
      </c>
      <c r="L63" s="64">
        <f>SUM(L56:L62)</f>
        <v>672012</v>
      </c>
      <c r="M63" s="64">
        <f>SUM(M57:M62)</f>
        <v>0</v>
      </c>
      <c r="N63" s="64">
        <f>SUM(N56:N62)</f>
        <v>0</v>
      </c>
      <c r="O63" s="64">
        <f>SUM(O56:O62)</f>
        <v>251476</v>
      </c>
    </row>
  </sheetData>
  <autoFilter ref="C1:C70" xr:uid="{00000000-0009-0000-0000-000000000000}"/>
  <mergeCells count="42">
    <mergeCell ref="C36:C38"/>
    <mergeCell ref="B36:B38"/>
    <mergeCell ref="M5:N5"/>
    <mergeCell ref="J5:K5"/>
    <mergeCell ref="J4:L4"/>
    <mergeCell ref="M4:O4"/>
    <mergeCell ref="H4:I5"/>
    <mergeCell ref="G4:G6"/>
    <mergeCell ref="F4:F6"/>
    <mergeCell ref="E4:E6"/>
    <mergeCell ref="D4:D6"/>
    <mergeCell ref="C4:C6"/>
    <mergeCell ref="B4:B6"/>
    <mergeCell ref="O5:O6"/>
    <mergeCell ref="L5:L6"/>
    <mergeCell ref="H36:I37"/>
    <mergeCell ref="B34:O35"/>
    <mergeCell ref="B2:O3"/>
    <mergeCell ref="M54:N54"/>
    <mergeCell ref="L54:L55"/>
    <mergeCell ref="O54:O55"/>
    <mergeCell ref="J54:K54"/>
    <mergeCell ref="O37:O38"/>
    <mergeCell ref="M37:N37"/>
    <mergeCell ref="L37:L38"/>
    <mergeCell ref="J37:K37"/>
    <mergeCell ref="J36:L36"/>
    <mergeCell ref="G36:G38"/>
    <mergeCell ref="F36:F38"/>
    <mergeCell ref="E36:E38"/>
    <mergeCell ref="D36:D38"/>
    <mergeCell ref="M36:O36"/>
    <mergeCell ref="B52:O52"/>
    <mergeCell ref="M53:O53"/>
    <mergeCell ref="J53:L53"/>
    <mergeCell ref="H53:I54"/>
    <mergeCell ref="G53:G55"/>
    <mergeCell ref="F53:F55"/>
    <mergeCell ref="E53:E55"/>
    <mergeCell ref="D53:D55"/>
    <mergeCell ref="C53:C55"/>
    <mergeCell ref="B53:B55"/>
  </mergeCells>
  <pageMargins left="0.7" right="0.7" top="0.75" bottom="0.75" header="0.3" footer="0.3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2:H19"/>
  <sheetViews>
    <sheetView workbookViewId="0">
      <selection activeCell="J10" sqref="J10"/>
    </sheetView>
  </sheetViews>
  <sheetFormatPr defaultRowHeight="15" x14ac:dyDescent="0.25"/>
  <cols>
    <col min="3" max="3" width="30.42578125" customWidth="1"/>
    <col min="4" max="4" width="12.85546875" customWidth="1"/>
    <col min="5" max="5" width="21.28515625" customWidth="1"/>
    <col min="6" max="6" width="16.85546875" customWidth="1"/>
    <col min="7" max="7" width="29.42578125" customWidth="1"/>
  </cols>
  <sheetData>
    <row r="2" spans="3:8" ht="15.75" thickBot="1" x14ac:dyDescent="0.3"/>
    <row r="3" spans="3:8" ht="45" customHeight="1" x14ac:dyDescent="0.25">
      <c r="C3" s="148" t="s">
        <v>181</v>
      </c>
      <c r="D3" s="149"/>
      <c r="E3" s="149"/>
      <c r="F3" s="149"/>
      <c r="G3" s="150"/>
      <c r="H3" s="3"/>
    </row>
    <row r="4" spans="3:8" ht="15.75" thickBot="1" x14ac:dyDescent="0.3">
      <c r="C4" s="151"/>
      <c r="D4" s="152"/>
      <c r="E4" s="152"/>
      <c r="F4" s="152"/>
      <c r="G4" s="153"/>
      <c r="H4" s="3"/>
    </row>
    <row r="5" spans="3:8" ht="79.5" thickBot="1" x14ac:dyDescent="0.3">
      <c r="C5" s="4" t="s">
        <v>1</v>
      </c>
      <c r="D5" s="5" t="s">
        <v>60</v>
      </c>
      <c r="E5" s="5" t="s">
        <v>6</v>
      </c>
      <c r="F5" s="5" t="s">
        <v>182</v>
      </c>
      <c r="G5" s="5" t="s">
        <v>183</v>
      </c>
      <c r="H5" s="3"/>
    </row>
    <row r="6" spans="3:8" ht="18.75" thickBot="1" x14ac:dyDescent="0.3">
      <c r="C6" s="15" t="s">
        <v>11</v>
      </c>
      <c r="D6" s="7">
        <v>4</v>
      </c>
      <c r="E6" s="8">
        <v>2150663</v>
      </c>
      <c r="F6" s="8">
        <v>625812</v>
      </c>
      <c r="G6" s="8">
        <v>102000</v>
      </c>
      <c r="H6" s="3"/>
    </row>
    <row r="7" spans="3:8" ht="18.75" thickBot="1" x14ac:dyDescent="0.3">
      <c r="C7" s="15" t="s">
        <v>19</v>
      </c>
      <c r="D7" s="7">
        <v>7</v>
      </c>
      <c r="E7" s="8">
        <v>4985423</v>
      </c>
      <c r="F7" s="8">
        <v>2378133</v>
      </c>
      <c r="G7" s="8">
        <v>178977</v>
      </c>
      <c r="H7" s="3"/>
    </row>
    <row r="8" spans="3:8" ht="18.75" thickBot="1" x14ac:dyDescent="0.3">
      <c r="C8" s="15" t="s">
        <v>71</v>
      </c>
      <c r="D8" s="7">
        <v>7</v>
      </c>
      <c r="E8" s="8">
        <v>312462</v>
      </c>
      <c r="F8" s="8">
        <v>5460</v>
      </c>
      <c r="G8" s="8">
        <v>70000</v>
      </c>
      <c r="H8" s="3"/>
    </row>
    <row r="9" spans="3:8" ht="18.75" thickBot="1" x14ac:dyDescent="0.3">
      <c r="C9" s="15" t="s">
        <v>67</v>
      </c>
      <c r="D9" s="7">
        <v>4</v>
      </c>
      <c r="E9" s="8">
        <v>116200</v>
      </c>
      <c r="F9" s="8">
        <v>38500</v>
      </c>
      <c r="G9" s="8">
        <v>41299</v>
      </c>
      <c r="H9" s="3"/>
    </row>
    <row r="10" spans="3:8" ht="18.75" thickBot="1" x14ac:dyDescent="0.3">
      <c r="C10" s="6" t="s">
        <v>44</v>
      </c>
      <c r="D10" s="7">
        <v>2</v>
      </c>
      <c r="E10" s="8">
        <v>3710800</v>
      </c>
      <c r="F10" s="8">
        <v>705210</v>
      </c>
      <c r="G10" s="8">
        <v>590791</v>
      </c>
      <c r="H10" s="3"/>
    </row>
    <row r="11" spans="3:8" ht="32.25" thickBot="1" x14ac:dyDescent="0.3">
      <c r="C11" s="6" t="s">
        <v>61</v>
      </c>
      <c r="D11" s="7">
        <v>6</v>
      </c>
      <c r="E11" s="8">
        <v>1778039</v>
      </c>
      <c r="F11" s="8">
        <v>496623</v>
      </c>
      <c r="G11" s="8">
        <v>412597</v>
      </c>
      <c r="H11" s="3"/>
    </row>
    <row r="12" spans="3:8" ht="24" thickBot="1" x14ac:dyDescent="0.3">
      <c r="C12" s="9" t="s">
        <v>75</v>
      </c>
      <c r="D12" s="10">
        <f>SUM(D6:D11)</f>
        <v>30</v>
      </c>
      <c r="E12" s="11">
        <f>SUM(E6:E11)</f>
        <v>13053587</v>
      </c>
      <c r="F12" s="11">
        <f>SUM(F6:F11)</f>
        <v>4249738</v>
      </c>
      <c r="G12" s="11">
        <f>SUM(G6:G11)</f>
        <v>1395664</v>
      </c>
      <c r="H12" s="3"/>
    </row>
    <row r="13" spans="3:8" ht="15.75" x14ac:dyDescent="0.25">
      <c r="C13" s="12"/>
      <c r="D13" s="1"/>
      <c r="E13" s="1"/>
      <c r="F13" s="1"/>
      <c r="G13" s="1"/>
      <c r="H13" s="3"/>
    </row>
    <row r="14" spans="3:8" ht="15.75" thickBot="1" x14ac:dyDescent="0.3">
      <c r="C14" s="2"/>
      <c r="D14" s="2"/>
      <c r="E14" s="2"/>
      <c r="F14" s="2"/>
      <c r="G14" s="2"/>
      <c r="H14" s="3"/>
    </row>
    <row r="15" spans="3:8" ht="38.25" customHeight="1" x14ac:dyDescent="0.25">
      <c r="C15" s="154" t="s">
        <v>107</v>
      </c>
      <c r="D15" s="155"/>
      <c r="E15" s="155"/>
      <c r="F15" s="155"/>
      <c r="G15" s="156"/>
      <c r="H15" s="3"/>
    </row>
    <row r="16" spans="3:8" ht="3" customHeight="1" thickBot="1" x14ac:dyDescent="0.3">
      <c r="C16" s="157"/>
      <c r="D16" s="158"/>
      <c r="E16" s="158"/>
      <c r="F16" s="158"/>
      <c r="G16" s="159"/>
      <c r="H16" s="3"/>
    </row>
    <row r="17" spans="3:8" ht="79.5" thickBot="1" x14ac:dyDescent="0.3">
      <c r="C17" s="4" t="s">
        <v>62</v>
      </c>
      <c r="D17" s="5" t="s">
        <v>60</v>
      </c>
      <c r="E17" s="5" t="s">
        <v>6</v>
      </c>
      <c r="F17" s="5" t="s">
        <v>182</v>
      </c>
      <c r="G17" s="5" t="s">
        <v>183</v>
      </c>
      <c r="H17" s="3"/>
    </row>
    <row r="18" spans="3:8" ht="31.5" customHeight="1" thickBot="1" x14ac:dyDescent="0.3">
      <c r="C18" s="6" t="s">
        <v>63</v>
      </c>
      <c r="D18" s="7">
        <v>7</v>
      </c>
      <c r="E18" s="23">
        <f>Sayfa1!I63</f>
        <v>3608039</v>
      </c>
      <c r="F18" s="23">
        <f>Sayfa1!L63</f>
        <v>672012</v>
      </c>
      <c r="G18" s="23">
        <f>Sayfa1!O63</f>
        <v>251476</v>
      </c>
      <c r="H18" s="3"/>
    </row>
    <row r="19" spans="3:8" ht="27.75" customHeight="1" thickBot="1" x14ac:dyDescent="0.3">
      <c r="C19" s="13" t="s">
        <v>64</v>
      </c>
      <c r="D19" s="18">
        <v>7</v>
      </c>
      <c r="E19" s="24">
        <f>E18</f>
        <v>3608039</v>
      </c>
      <c r="F19" s="24">
        <f>F18</f>
        <v>672012</v>
      </c>
      <c r="G19" s="24">
        <f>G18</f>
        <v>251476</v>
      </c>
      <c r="H19" s="3"/>
    </row>
  </sheetData>
  <mergeCells count="2">
    <mergeCell ref="C3:G4"/>
    <mergeCell ref="C15:G16"/>
  </mergeCells>
  <pageMargins left="0.9055118110236221" right="0.9055118110236221" top="0.94488188976377963" bottom="0.9448818897637796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3:J4"/>
  <sheetViews>
    <sheetView topLeftCell="A4" workbookViewId="0">
      <selection activeCell="E32" sqref="E32"/>
    </sheetView>
  </sheetViews>
  <sheetFormatPr defaultRowHeight="15" x14ac:dyDescent="0.25"/>
  <cols>
    <col min="2" max="2" width="12.5703125" customWidth="1"/>
    <col min="3" max="3" width="16.42578125" customWidth="1"/>
    <col min="4" max="4" width="18.85546875" customWidth="1"/>
    <col min="5" max="5" width="10.28515625" customWidth="1"/>
    <col min="6" max="6" width="36.28515625" customWidth="1"/>
  </cols>
  <sheetData>
    <row r="3" spans="4:10" ht="18" x14ac:dyDescent="0.25">
      <c r="D3" s="160" t="s">
        <v>77</v>
      </c>
      <c r="E3" s="160"/>
      <c r="F3" s="160"/>
      <c r="G3" s="160"/>
      <c r="H3" s="160"/>
      <c r="I3" s="160"/>
      <c r="J3" s="160"/>
    </row>
    <row r="4" spans="4:10" ht="18" x14ac:dyDescent="0.25">
      <c r="D4" s="17"/>
      <c r="E4" s="17"/>
      <c r="F4" s="17"/>
      <c r="G4" s="17"/>
      <c r="H4" s="17"/>
      <c r="I4" s="17"/>
      <c r="J4" s="17"/>
    </row>
  </sheetData>
  <mergeCells count="1">
    <mergeCell ref="D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Nesrin ÖZ</dc:creator>
  <cp:lastModifiedBy>Emine ERDEM</cp:lastModifiedBy>
  <cp:lastPrinted>2023-01-23T11:47:10Z</cp:lastPrinted>
  <dcterms:created xsi:type="dcterms:W3CDTF">2017-01-17T05:54:50Z</dcterms:created>
  <dcterms:modified xsi:type="dcterms:W3CDTF">2023-01-27T05:51:07Z</dcterms:modified>
</cp:coreProperties>
</file>